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98" i="1"/>
  <c r="G27" s="1"/>
  <c r="D74"/>
  <c r="E108" s="1"/>
  <c r="D73"/>
  <c r="D72" s="1"/>
  <c r="E48"/>
  <c r="C42"/>
  <c r="E109" s="1"/>
  <c r="F29"/>
  <c r="E29"/>
  <c r="G28"/>
  <c r="F28"/>
  <c r="E28"/>
  <c r="F27"/>
  <c r="E27"/>
  <c r="F26"/>
  <c r="E26"/>
  <c r="D63" l="1"/>
  <c r="D51"/>
  <c r="D70"/>
</calcChain>
</file>

<file path=xl/sharedStrings.xml><?xml version="1.0" encoding="utf-8"?>
<sst xmlns="http://schemas.openxmlformats.org/spreadsheetml/2006/main" count="187" uniqueCount="132">
  <si>
    <t>О Т Ч Е Т  о  выполнении договора управления</t>
  </si>
  <si>
    <t>АО "ДК Нижегородского района"</t>
  </si>
  <si>
    <t>за 2018 год</t>
  </si>
  <si>
    <t>ул.Максима Горького дом № 184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</si>
  <si>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</si>
  <si>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</si>
  <si>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</si>
  <si>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</si>
  <si>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</si>
  <si>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</si>
  <si>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(кв. 37 - 216)</t>
  </si>
  <si>
    <t>благоустройства с лифтами и мусоропроводами"</t>
  </si>
  <si>
    <t>(кв. 1 - 36)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</si>
  <si>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</si>
  <si>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</si>
  <si>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</si>
  <si>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10.01.2012г.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</si>
  <si>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</si>
  <si>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</si>
  <si>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</si>
  <si>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</si>
  <si>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</si>
  <si>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</si>
  <si>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</si>
  <si>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</si>
  <si>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</si>
  <si>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</si>
  <si>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</si>
  <si>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</si>
  <si>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</si>
  <si>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</si>
  <si>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</si>
  <si>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</si>
  <si>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</si>
  <si>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</si>
  <si>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</si>
  <si>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</si>
  <si>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</si>
  <si>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</si>
  <si>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</si>
  <si>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</si>
  <si>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</si>
  <si>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</si>
  <si>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</si>
  <si>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</si>
  <si>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</si>
  <si>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</si>
  <si>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1757КО/РВИ от 23.04.2018</t>
  </si>
  <si>
    <t>ИнтерМедиа Менеджмент ООО</t>
  </si>
  <si>
    <t>№ 1766КО/РВИ от 02.04.2018</t>
  </si>
  <si>
    <t>№ 19/11-ТТК-СВ от 01.01.2011</t>
  </si>
  <si>
    <t>ТрансТелеКом Компания ЗАО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</si>
  <si>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</si>
  <si>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</si>
  <si>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</si>
  <si>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</si>
  <si>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</si>
  <si>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</si>
  <si>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</si>
  <si>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</si>
  <si>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</si>
  <si>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</si>
  <si>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</si>
  <si>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</si>
  <si>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</si>
  <si>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</si>
  <si>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</si>
  <si>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</si>
  <si>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</si>
  <si>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</si>
  <si>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</si>
  <si>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</si>
  <si>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</si>
  <si>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"Промтехэксперт"; ООО"Городская лифтовая компания-1"; ООО "Объединенная лифтовая компания"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</si>
  <si>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</si>
  <si>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</si>
  <si>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</si>
  <si>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</si>
  <si>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 мкд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</si>
  <si>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</si>
  <si>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</si>
  <si>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</si>
  <si>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</si>
  <si>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"Коммуналстрой-НН"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</si>
  <si>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</si>
  <si>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</si>
  <si>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</si>
  <si>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</si>
  <si>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</si>
  <si>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</si>
  <si>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</si>
  <si>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</si>
  <si>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</si>
  <si>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</si>
  <si>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</si>
  <si>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</si>
  <si>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</si>
  <si>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</si>
  <si>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</si>
  <si>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Фасад -- Ремонт рустов -- </t>
  </si>
  <si>
    <t>Июль 2018 г.</t>
  </si>
  <si>
    <t>ООО "Усиловский"</t>
  </si>
  <si>
    <t xml:space="preserve">Прочие работы -- </t>
  </si>
  <si>
    <t>Январь 2018 г.</t>
  </si>
  <si>
    <t xml:space="preserve">Водоотведение -- Замена канализационного стояка -- </t>
  </si>
  <si>
    <t>Август 2018 г.</t>
  </si>
  <si>
    <t xml:space="preserve">Горячее водоснабжение -- Смена (замена), ремонт розлива -- </t>
  </si>
  <si>
    <t>Октябрь 2018 г.</t>
  </si>
  <si>
    <t>Сентябрь 2018 г.</t>
  </si>
  <si>
    <t xml:space="preserve">Прочие работы -- Ремонт стены -- </t>
  </si>
  <si>
    <t>Апрель 2018 г.</t>
  </si>
  <si>
    <t xml:space="preserve">Оконные и дверные заполнения -- Оконные блоки -- </t>
  </si>
  <si>
    <t>Ноябрь 2018 г.</t>
  </si>
  <si>
    <t xml:space="preserve">Подъезды -- Декоративный ремонт МОП -- </t>
  </si>
  <si>
    <t>Декабрь 2018 г.</t>
  </si>
  <si>
    <t xml:space="preserve">Подъезды -- укладка плитки -- </t>
  </si>
  <si>
    <t xml:space="preserve">Оконные и дверные заполнения -- Установка дверей -- </t>
  </si>
  <si>
    <t>Май 2018 г.</t>
  </si>
  <si>
    <t>ООО"Коммуналстрой-НН"</t>
  </si>
  <si>
    <t xml:space="preserve">Кровля -- Ремонт кровли -- </t>
  </si>
  <si>
    <t xml:space="preserve">Прочие работы -- Ремонт крыльца -- </t>
  </si>
  <si>
    <t xml:space="preserve">Прочие работы -- Ремонт балконной плиты -- </t>
  </si>
  <si>
    <t>3. КАПИТАЛЬНЫЙ РЕМОНТ</t>
  </si>
  <si>
    <t>Не проводились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</si>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</sst>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/>
    </xf>
    <xf numFmtId="0" fontId="14" fillId="0" borderId="1" xfId="0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1" applyNumberFormat="1" applyFont="1" applyFill="1" applyBorder="1" applyAlignment="1">
      <alignment horizontal="fill" vertical="center"/>
    </xf>
    <xf numFmtId="0" fontId="15" fillId="2" borderId="0" xfId="0" applyFont="1" applyFill="1" applyAlignment="1">
      <alignment horizontal="justify" vertical="top"/>
    </xf>
    <xf numFmtId="164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justify" vertical="top"/>
    </xf>
    <xf numFmtId="164" fontId="16" fillId="0" borderId="1" xfId="0" applyNumberFormat="1" applyFont="1" applyFill="1" applyBorder="1" applyAlignment="1">
      <alignment horizontal="justify" vertical="top"/>
    </xf>
    <xf numFmtId="0" fontId="15" fillId="0" borderId="0" xfId="0" applyFont="1" applyFill="1" applyAlignment="1">
      <alignment horizontal="justify" vertical="top"/>
    </xf>
    <xf numFmtId="0" fontId="15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justify" vertical="top"/>
    </xf>
    <xf numFmtId="164" fontId="15" fillId="0" borderId="0" xfId="0" applyNumberFormat="1" applyFont="1" applyFill="1" applyBorder="1" applyAlignment="1">
      <alignment horizontal="justify" vertical="top"/>
    </xf>
    <xf numFmtId="0" fontId="1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left"/>
    </xf>
    <xf numFmtId="164" fontId="20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justify" vertical="center"/>
    </xf>
    <xf numFmtId="164" fontId="2" fillId="0" borderId="0" xfId="1" applyNumberFormat="1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justify" vertical="top"/>
    </xf>
    <xf numFmtId="0" fontId="2" fillId="0" borderId="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9"/>
  <sheetViews>
    <sheetView tabSelected="1" topLeftCell="A25" workbookViewId="0">
      <selection sqref="A1:H119"/>
    </sheetView>
  </sheetViews>
  <sheetFormatPr defaultRowHeight="15"/>
  <cols>
    <col min="1" max="1" width="18.5703125" customWidth="1"/>
    <col min="2" max="2" width="19.5703125" customWidth="1"/>
    <col min="3" max="3" width="16.7109375" customWidth="1"/>
    <col min="4" max="4" width="16.140625" customWidth="1"/>
    <col min="5" max="5" width="17.7109375" customWidth="1"/>
    <col min="6" max="6" width="17.5703125" customWidth="1"/>
    <col min="7" max="7" width="21.1406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1976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11355.2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11" t="s">
        <v>9</v>
      </c>
      <c r="C9" s="11"/>
      <c r="D9" s="11"/>
      <c r="E9" s="8"/>
      <c r="F9" s="8"/>
      <c r="G9" s="8"/>
      <c r="H9" s="8"/>
    </row>
    <row r="10" spans="1:8" ht="15.75">
      <c r="A10" s="8" t="s">
        <v>10</v>
      </c>
      <c r="B10" s="11" t="s">
        <v>11</v>
      </c>
      <c r="C10" s="11"/>
      <c r="D10" s="11"/>
      <c r="E10" s="12"/>
      <c r="F10" s="8"/>
      <c r="G10" s="8"/>
      <c r="H10" s="8"/>
    </row>
    <row r="11" spans="1:8" ht="16.5">
      <c r="A11" s="1"/>
      <c r="B11" s="13"/>
      <c r="C11" s="13"/>
      <c r="D11" s="13"/>
      <c r="E11" s="1"/>
      <c r="F11" s="1"/>
      <c r="G11" s="1"/>
      <c r="H11" s="1"/>
    </row>
    <row r="12" spans="1:8" ht="16.5">
      <c r="A12" s="8" t="s">
        <v>8</v>
      </c>
      <c r="B12" s="11" t="s">
        <v>9</v>
      </c>
      <c r="C12" s="11"/>
      <c r="D12" s="11"/>
      <c r="E12" s="8"/>
      <c r="F12" s="1"/>
      <c r="G12" s="1"/>
      <c r="H12" s="1"/>
    </row>
    <row r="13" spans="1:8" ht="16.5">
      <c r="A13" s="8" t="s">
        <v>12</v>
      </c>
      <c r="B13" s="11" t="s">
        <v>13</v>
      </c>
      <c r="C13" s="11"/>
      <c r="D13" s="11"/>
      <c r="E13" s="12"/>
      <c r="F13" s="1"/>
      <c r="G13" s="1"/>
      <c r="H13" s="1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5.75">
      <c r="A15" s="8" t="s">
        <v>14</v>
      </c>
      <c r="B15" s="8"/>
      <c r="C15" s="8"/>
      <c r="D15" s="8" t="s">
        <v>15</v>
      </c>
      <c r="E15" s="8"/>
      <c r="F15" s="8"/>
      <c r="G15" s="8"/>
      <c r="H15" s="8"/>
    </row>
    <row r="16" spans="1:8" ht="15.75">
      <c r="A16" s="8" t="s">
        <v>16</v>
      </c>
      <c r="B16" s="8"/>
      <c r="C16" s="8"/>
      <c r="D16" s="8"/>
      <c r="E16" s="8"/>
      <c r="F16" s="8"/>
      <c r="G16" s="8"/>
      <c r="H16" s="8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16.5">
      <c r="A18" s="1" t="s">
        <v>17</v>
      </c>
      <c r="B18" s="1"/>
      <c r="C18" s="1"/>
      <c r="D18" s="1"/>
      <c r="E18" s="1"/>
      <c r="F18" s="1"/>
      <c r="G18" s="1"/>
      <c r="H18" s="1"/>
    </row>
    <row r="19" spans="1:8" ht="16.5">
      <c r="A19" s="1" t="s">
        <v>18</v>
      </c>
      <c r="B19" s="1"/>
      <c r="C19" s="1"/>
      <c r="D19" s="1"/>
      <c r="E19" s="1"/>
      <c r="F19" s="1"/>
      <c r="G19" s="1"/>
      <c r="H19" s="1"/>
    </row>
    <row r="20" spans="1:8" ht="16.5">
      <c r="A20" s="1"/>
      <c r="B20" s="1"/>
      <c r="C20" s="1"/>
      <c r="D20" s="1"/>
      <c r="E20" s="1"/>
      <c r="F20" s="1"/>
      <c r="G20" s="1"/>
      <c r="H20" s="1"/>
    </row>
    <row r="21" spans="1:8" ht="20.25">
      <c r="A21" s="14" t="s">
        <v>19</v>
      </c>
      <c r="B21" s="14"/>
      <c r="C21" s="14"/>
      <c r="D21" s="14"/>
      <c r="E21" s="14"/>
      <c r="F21" s="14"/>
      <c r="G21" s="14"/>
      <c r="H21" s="1"/>
    </row>
    <row r="22" spans="1:8" ht="15.75">
      <c r="A22" s="8" t="s">
        <v>20</v>
      </c>
      <c r="B22" s="8"/>
      <c r="C22" s="8"/>
      <c r="D22" s="8"/>
      <c r="E22" s="8"/>
      <c r="F22" s="8"/>
      <c r="G22" s="8"/>
      <c r="H22" s="8"/>
    </row>
    <row r="23" spans="1:8" ht="17.25" thickBot="1">
      <c r="A23" s="1"/>
      <c r="B23" s="1"/>
      <c r="C23" s="1"/>
      <c r="D23" s="1"/>
      <c r="E23" s="1"/>
      <c r="F23" s="1"/>
      <c r="G23" s="1"/>
      <c r="H23" s="1"/>
    </row>
    <row r="24" spans="1:8" ht="99.75" thickBot="1">
      <c r="A24" s="15" t="s">
        <v>21</v>
      </c>
      <c r="B24" s="16" t="s">
        <v>22</v>
      </c>
      <c r="C24" s="16" t="s">
        <v>23</v>
      </c>
      <c r="D24" s="17" t="s">
        <v>24</v>
      </c>
      <c r="E24" s="17"/>
      <c r="F24" s="18" t="s">
        <v>25</v>
      </c>
      <c r="G24" s="19" t="s">
        <v>26</v>
      </c>
      <c r="H24" s="20"/>
    </row>
    <row r="25" spans="1:8" ht="77.25" thickBot="1">
      <c r="A25" s="15"/>
      <c r="B25" s="21" t="s">
        <v>27</v>
      </c>
      <c r="C25" s="21" t="s">
        <v>27</v>
      </c>
      <c r="D25" s="22" t="s">
        <v>28</v>
      </c>
      <c r="E25" s="21" t="s">
        <v>29</v>
      </c>
      <c r="F25" s="22" t="s">
        <v>30</v>
      </c>
      <c r="G25" s="23" t="s">
        <v>31</v>
      </c>
      <c r="H25" s="24"/>
    </row>
    <row r="26" spans="1:8" ht="83.25" thickBot="1">
      <c r="A26" s="18" t="s">
        <v>32</v>
      </c>
      <c r="B26" s="25">
        <v>3476213.88</v>
      </c>
      <c r="C26" s="25">
        <v>3419748.5169999991</v>
      </c>
      <c r="D26" s="25">
        <v>642129.24098398304</v>
      </c>
      <c r="E26" s="25">
        <f>B26-C26</f>
        <v>56465.363000000827</v>
      </c>
      <c r="F26" s="25">
        <f>D26+B26-C26</f>
        <v>698594.60398398386</v>
      </c>
      <c r="G26" s="26">
        <v>0</v>
      </c>
      <c r="H26" s="20"/>
    </row>
    <row r="27" spans="1:8" ht="33.75" thickBot="1">
      <c r="A27" s="18" t="s">
        <v>33</v>
      </c>
      <c r="B27" s="25">
        <v>841276.21</v>
      </c>
      <c r="C27" s="25">
        <v>839995.18900000001</v>
      </c>
      <c r="D27" s="25">
        <v>150295.28000000003</v>
      </c>
      <c r="E27" s="25">
        <f>B27-C27</f>
        <v>1281.0209999999497</v>
      </c>
      <c r="F27" s="25">
        <f>D27+B27-C27</f>
        <v>151576.30099999998</v>
      </c>
      <c r="G27" s="26">
        <f>C27-D98</f>
        <v>-3169444.2510000002</v>
      </c>
      <c r="H27" s="20"/>
    </row>
    <row r="28" spans="1:8" ht="50.25" thickBot="1">
      <c r="A28" s="18" t="s">
        <v>34</v>
      </c>
      <c r="B28" s="25">
        <v>0</v>
      </c>
      <c r="C28" s="25">
        <v>2820.9900000000002</v>
      </c>
      <c r="D28" s="25">
        <v>2608.8899999999981</v>
      </c>
      <c r="E28" s="25">
        <f>B28-C28</f>
        <v>-2820.9900000000002</v>
      </c>
      <c r="F28" s="25">
        <f>D28+B28-C28</f>
        <v>-212.10000000000218</v>
      </c>
      <c r="G28" s="26">
        <f>C28-D103</f>
        <v>2820.9900000000002</v>
      </c>
      <c r="H28" s="20"/>
    </row>
    <row r="29" spans="1:8" ht="33.75" thickBot="1">
      <c r="A29" s="18" t="s">
        <v>35</v>
      </c>
      <c r="B29" s="25">
        <v>282142.33999999997</v>
      </c>
      <c r="C29" s="25">
        <v>275222.37999999995</v>
      </c>
      <c r="D29" s="25">
        <v>46878.719016016403</v>
      </c>
      <c r="E29" s="25">
        <f>B29-C29</f>
        <v>6919.960000000021</v>
      </c>
      <c r="F29" s="25">
        <f>D29+B29-C29</f>
        <v>53798.679016016424</v>
      </c>
      <c r="G29" s="26">
        <v>0</v>
      </c>
      <c r="H29" s="27"/>
    </row>
    <row r="30" spans="1:8" ht="16.5">
      <c r="A30" s="28" t="s">
        <v>36</v>
      </c>
      <c r="B30" s="28"/>
      <c r="C30" s="28"/>
      <c r="D30" s="28"/>
      <c r="E30" s="29"/>
      <c r="F30" s="29"/>
      <c r="G30" s="29"/>
      <c r="H30" s="30"/>
    </row>
    <row r="31" spans="1:8" ht="16.5">
      <c r="A31" s="31"/>
      <c r="B31" s="31"/>
      <c r="C31" s="32"/>
      <c r="D31" s="20"/>
      <c r="E31" s="20"/>
      <c r="F31" s="20"/>
      <c r="G31" s="20"/>
      <c r="H31" s="20"/>
    </row>
    <row r="32" spans="1:8" ht="16.5">
      <c r="A32" s="33" t="s">
        <v>37</v>
      </c>
      <c r="B32" s="33"/>
      <c r="C32" s="33"/>
      <c r="D32" s="33"/>
      <c r="E32" s="33"/>
      <c r="F32" s="33"/>
      <c r="G32" s="33"/>
      <c r="H32" s="34"/>
    </row>
    <row r="33" spans="1:8" ht="17.25" thickBot="1">
      <c r="A33" s="20"/>
      <c r="B33" s="20"/>
      <c r="C33" s="20"/>
      <c r="D33" s="20"/>
      <c r="E33" s="20"/>
      <c r="F33" s="20"/>
      <c r="G33" s="20"/>
      <c r="H33" s="20"/>
    </row>
    <row r="34" spans="1:8" ht="83.25" thickBot="1">
      <c r="A34" s="18" t="s">
        <v>38</v>
      </c>
      <c r="B34" s="18" t="s">
        <v>39</v>
      </c>
      <c r="C34" s="18" t="s">
        <v>40</v>
      </c>
      <c r="D34" s="18" t="s">
        <v>41</v>
      </c>
      <c r="E34" s="18" t="s">
        <v>42</v>
      </c>
      <c r="F34" s="20"/>
      <c r="G34" s="20"/>
      <c r="H34" s="20"/>
    </row>
    <row r="35" spans="1:8" ht="26.25" thickBot="1">
      <c r="A35" s="35" t="s">
        <v>43</v>
      </c>
      <c r="B35" s="36" t="s">
        <v>44</v>
      </c>
      <c r="C35" s="37">
        <v>1164.6635438297867</v>
      </c>
      <c r="D35" s="37">
        <v>0</v>
      </c>
      <c r="E35" s="37">
        <v>0</v>
      </c>
      <c r="F35" s="38"/>
      <c r="G35" s="38"/>
      <c r="H35" s="38"/>
    </row>
    <row r="36" spans="1:8" ht="26.25" thickBot="1">
      <c r="A36" s="35" t="s">
        <v>45</v>
      </c>
      <c r="B36" s="36" t="s">
        <v>46</v>
      </c>
      <c r="C36" s="37">
        <v>873.27370304114493</v>
      </c>
      <c r="D36" s="37">
        <v>0</v>
      </c>
      <c r="E36" s="37">
        <v>0</v>
      </c>
      <c r="F36" s="38"/>
      <c r="G36" s="38"/>
      <c r="H36" s="38"/>
    </row>
    <row r="37" spans="1:8" ht="51.75" thickBot="1">
      <c r="A37" s="35" t="s">
        <v>47</v>
      </c>
      <c r="B37" s="36" t="s">
        <v>48</v>
      </c>
      <c r="C37" s="39">
        <v>156.21410555815041</v>
      </c>
      <c r="D37" s="37"/>
      <c r="E37" s="37">
        <v>0</v>
      </c>
      <c r="F37" s="38"/>
      <c r="G37" s="38"/>
      <c r="H37" s="38"/>
    </row>
    <row r="38" spans="1:8" ht="51.75" thickBot="1">
      <c r="A38" s="35" t="s">
        <v>49</v>
      </c>
      <c r="B38" s="36" t="s">
        <v>48</v>
      </c>
      <c r="C38" s="39">
        <v>1743.2198179007041</v>
      </c>
      <c r="D38" s="37">
        <v>0</v>
      </c>
      <c r="E38" s="37">
        <v>0</v>
      </c>
      <c r="F38" s="38"/>
      <c r="G38" s="38"/>
      <c r="H38" s="38"/>
    </row>
    <row r="39" spans="1:8" ht="51.75" thickBot="1">
      <c r="A39" s="35" t="s">
        <v>50</v>
      </c>
      <c r="B39" s="36" t="s">
        <v>51</v>
      </c>
      <c r="C39" s="39">
        <v>863.84135593220458</v>
      </c>
      <c r="D39" s="37">
        <v>0</v>
      </c>
      <c r="E39" s="37">
        <v>0</v>
      </c>
      <c r="F39" s="38"/>
      <c r="G39" s="38"/>
      <c r="H39" s="38"/>
    </row>
    <row r="40" spans="1:8" ht="15.75" thickBot="1">
      <c r="A40" s="40" t="s">
        <v>52</v>
      </c>
      <c r="B40" s="41" t="s">
        <v>53</v>
      </c>
      <c r="C40" s="37">
        <v>13656.492681965532</v>
      </c>
      <c r="D40" s="37">
        <v>0</v>
      </c>
      <c r="E40" s="37">
        <v>0</v>
      </c>
      <c r="F40" s="38"/>
      <c r="G40" s="38"/>
      <c r="H40" s="38"/>
    </row>
    <row r="41" spans="1:8" ht="15.75" thickBot="1">
      <c r="A41" s="40" t="s">
        <v>54</v>
      </c>
      <c r="B41" s="41" t="s">
        <v>55</v>
      </c>
      <c r="C41" s="37">
        <v>3548.164556962025</v>
      </c>
      <c r="D41" s="37">
        <v>0</v>
      </c>
      <c r="E41" s="37">
        <v>0</v>
      </c>
      <c r="F41" s="38"/>
      <c r="G41" s="38"/>
      <c r="H41" s="38"/>
    </row>
    <row r="42" spans="1:8" ht="17.25" thickBot="1">
      <c r="A42" s="42" t="s">
        <v>56</v>
      </c>
      <c r="B42" s="42"/>
      <c r="C42" s="43">
        <f>SUM(C35:C41)</f>
        <v>22005.869765189549</v>
      </c>
      <c r="D42" s="44"/>
      <c r="E42" s="45">
        <v>0</v>
      </c>
      <c r="F42" s="46"/>
      <c r="G42" s="46"/>
      <c r="H42" s="46"/>
    </row>
    <row r="43" spans="1:8">
      <c r="A43" s="47"/>
      <c r="B43" s="48"/>
      <c r="C43" s="48"/>
      <c r="D43" s="48"/>
      <c r="E43" s="49"/>
      <c r="F43" s="46"/>
      <c r="G43" s="46"/>
      <c r="H43" s="46"/>
    </row>
    <row r="44" spans="1:8" ht="20.25">
      <c r="A44" s="50" t="s">
        <v>57</v>
      </c>
      <c r="B44" s="50"/>
      <c r="C44" s="50"/>
      <c r="D44" s="50"/>
      <c r="E44" s="50"/>
      <c r="F44" s="50"/>
      <c r="G44" s="50"/>
      <c r="H44" s="20"/>
    </row>
    <row r="45" spans="1:8" ht="16.5">
      <c r="A45" s="20"/>
      <c r="B45" s="20"/>
      <c r="C45" s="20"/>
      <c r="D45" s="20"/>
      <c r="E45" s="20"/>
      <c r="F45" s="20"/>
      <c r="G45" s="20"/>
      <c r="H45" s="20"/>
    </row>
    <row r="46" spans="1:8" ht="16.5">
      <c r="A46" s="51" t="s">
        <v>58</v>
      </c>
      <c r="B46" s="51"/>
      <c r="C46" s="51"/>
      <c r="D46" s="51"/>
      <c r="E46" s="51"/>
      <c r="F46" s="20"/>
      <c r="G46" s="20"/>
      <c r="H46" s="20"/>
    </row>
    <row r="47" spans="1:8" ht="17.25" thickBot="1">
      <c r="A47" s="20"/>
      <c r="B47" s="20"/>
      <c r="C47" s="20"/>
      <c r="D47" s="20"/>
      <c r="E47" s="20"/>
      <c r="F47" s="20"/>
      <c r="G47" s="20"/>
      <c r="H47" s="20"/>
    </row>
    <row r="48" spans="1:8" ht="17.25" thickBot="1">
      <c r="A48" s="52" t="s">
        <v>59</v>
      </c>
      <c r="B48" s="52"/>
      <c r="C48" s="52"/>
      <c r="D48" s="52"/>
      <c r="E48" s="53">
        <f>B26+B29</f>
        <v>3758356.2199999997</v>
      </c>
      <c r="F48" s="20"/>
      <c r="G48" s="32"/>
      <c r="H48" s="20"/>
    </row>
    <row r="49" spans="1:8" ht="17.25" thickBot="1">
      <c r="A49" s="54"/>
      <c r="B49" s="54"/>
      <c r="C49" s="54"/>
      <c r="D49" s="54"/>
      <c r="E49" s="54"/>
      <c r="F49" s="20"/>
      <c r="G49" s="20"/>
      <c r="H49" s="20"/>
    </row>
    <row r="50" spans="1:8" ht="17.25" thickBot="1">
      <c r="A50" s="55" t="s">
        <v>60</v>
      </c>
      <c r="B50" s="55"/>
      <c r="C50" s="55"/>
      <c r="D50" s="56" t="s">
        <v>61</v>
      </c>
      <c r="E50" s="56" t="s">
        <v>62</v>
      </c>
      <c r="F50" s="20"/>
      <c r="G50" s="20"/>
      <c r="H50" s="20"/>
    </row>
    <row r="51" spans="1:8" ht="17.25" thickBot="1">
      <c r="A51" s="57" t="s">
        <v>63</v>
      </c>
      <c r="B51" s="57"/>
      <c r="C51" s="57"/>
      <c r="D51" s="58">
        <f>(E48-D72)*'[1]% для расчета 2018'!E7/100</f>
        <v>1882673.0432862544</v>
      </c>
      <c r="E51" s="58"/>
      <c r="F51" s="20"/>
      <c r="G51" s="32"/>
      <c r="H51" s="20"/>
    </row>
    <row r="52" spans="1:8" ht="17.25" thickBot="1">
      <c r="A52" s="59" t="s">
        <v>64</v>
      </c>
      <c r="B52" s="59"/>
      <c r="C52" s="59"/>
      <c r="D52" s="60" t="s">
        <v>65</v>
      </c>
      <c r="E52" s="60"/>
      <c r="F52" s="20"/>
      <c r="G52" s="20"/>
      <c r="H52" s="20"/>
    </row>
    <row r="53" spans="1:8" ht="17.25" thickBot="1">
      <c r="A53" s="59" t="s">
        <v>66</v>
      </c>
      <c r="B53" s="59"/>
      <c r="C53" s="59"/>
      <c r="D53" s="60" t="s">
        <v>65</v>
      </c>
      <c r="E53" s="60"/>
      <c r="F53" s="20"/>
      <c r="G53" s="20"/>
      <c r="H53" s="20"/>
    </row>
    <row r="54" spans="1:8" ht="17.25" thickBot="1">
      <c r="A54" s="59" t="s">
        <v>67</v>
      </c>
      <c r="B54" s="59"/>
      <c r="C54" s="59"/>
      <c r="D54" s="60" t="s">
        <v>65</v>
      </c>
      <c r="E54" s="60"/>
      <c r="F54" s="20"/>
      <c r="G54" s="20"/>
      <c r="H54" s="20"/>
    </row>
    <row r="55" spans="1:8" ht="17.25" thickBot="1">
      <c r="A55" s="59" t="s">
        <v>68</v>
      </c>
      <c r="B55" s="59"/>
      <c r="C55" s="59"/>
      <c r="D55" s="59" t="s">
        <v>69</v>
      </c>
      <c r="E55" s="59"/>
      <c r="F55" s="20"/>
      <c r="G55" s="20"/>
      <c r="H55" s="20"/>
    </row>
    <row r="56" spans="1:8" ht="17.25" thickBot="1">
      <c r="A56" s="59" t="s">
        <v>70</v>
      </c>
      <c r="B56" s="59"/>
      <c r="C56" s="59"/>
      <c r="D56" s="60" t="s">
        <v>71</v>
      </c>
      <c r="E56" s="60"/>
      <c r="F56" s="20"/>
      <c r="G56" s="20"/>
      <c r="H56" s="20"/>
    </row>
    <row r="57" spans="1:8" ht="17.25" thickBot="1">
      <c r="A57" s="59" t="s">
        <v>72</v>
      </c>
      <c r="B57" s="59"/>
      <c r="C57" s="59"/>
      <c r="D57" s="59" t="s">
        <v>73</v>
      </c>
      <c r="E57" s="59"/>
      <c r="F57" s="20"/>
      <c r="G57" s="20"/>
      <c r="H57" s="20"/>
    </row>
    <row r="58" spans="1:8" ht="17.25" thickBot="1">
      <c r="A58" s="61" t="s">
        <v>74</v>
      </c>
      <c r="B58" s="61"/>
      <c r="C58" s="61"/>
      <c r="D58" s="60" t="s">
        <v>65</v>
      </c>
      <c r="E58" s="60"/>
      <c r="F58" s="20"/>
      <c r="G58" s="20"/>
      <c r="H58" s="20"/>
    </row>
    <row r="59" spans="1:8" ht="17.25" thickBot="1">
      <c r="A59" s="61" t="s">
        <v>75</v>
      </c>
      <c r="B59" s="61"/>
      <c r="C59" s="61"/>
      <c r="D59" s="60" t="s">
        <v>65</v>
      </c>
      <c r="E59" s="60"/>
      <c r="F59" s="20"/>
      <c r="G59" s="20"/>
      <c r="H59" s="20"/>
    </row>
    <row r="60" spans="1:8" ht="17.25" thickBot="1">
      <c r="A60" s="61" t="s">
        <v>76</v>
      </c>
      <c r="B60" s="61"/>
      <c r="C60" s="61"/>
      <c r="D60" s="59" t="s">
        <v>77</v>
      </c>
      <c r="E60" s="59"/>
      <c r="F60" s="20"/>
      <c r="G60" s="20"/>
      <c r="H60" s="20"/>
    </row>
    <row r="61" spans="1:8" ht="17.25" thickBot="1">
      <c r="A61" s="59" t="s">
        <v>78</v>
      </c>
      <c r="B61" s="59"/>
      <c r="C61" s="59"/>
      <c r="D61" s="59" t="s">
        <v>65</v>
      </c>
      <c r="E61" s="59"/>
      <c r="F61" s="20"/>
      <c r="G61" s="20"/>
      <c r="H61" s="20"/>
    </row>
    <row r="62" spans="1:8" ht="17.25" thickBot="1">
      <c r="A62" s="60" t="s">
        <v>79</v>
      </c>
      <c r="B62" s="60"/>
      <c r="C62" s="60"/>
      <c r="D62" s="60" t="s">
        <v>80</v>
      </c>
      <c r="E62" s="60"/>
      <c r="F62" s="20"/>
      <c r="G62" s="20"/>
      <c r="H62" s="20"/>
    </row>
    <row r="63" spans="1:8" ht="17.25" thickBot="1">
      <c r="A63" s="59" t="s">
        <v>81</v>
      </c>
      <c r="B63" s="59"/>
      <c r="C63" s="59"/>
      <c r="D63" s="58">
        <f>(E48-D72)*'[1]% для расчета 2018'!E8/100</f>
        <v>1360648.5227692747</v>
      </c>
      <c r="E63" s="58"/>
      <c r="F63" s="20"/>
      <c r="G63" s="20"/>
      <c r="H63" s="20"/>
    </row>
    <row r="64" spans="1:8" ht="17.25" thickBot="1">
      <c r="A64" s="59" t="s">
        <v>82</v>
      </c>
      <c r="B64" s="59"/>
      <c r="C64" s="59"/>
      <c r="D64" s="60" t="s">
        <v>83</v>
      </c>
      <c r="E64" s="60"/>
      <c r="F64" s="20"/>
      <c r="G64" s="20"/>
      <c r="H64" s="20"/>
    </row>
    <row r="65" spans="1:8" ht="17.25" thickBot="1">
      <c r="A65" s="59"/>
      <c r="B65" s="59"/>
      <c r="C65" s="59"/>
      <c r="D65" s="60"/>
      <c r="E65" s="60"/>
      <c r="F65" s="20"/>
      <c r="G65" s="20"/>
      <c r="H65" s="20"/>
    </row>
    <row r="66" spans="1:8" ht="17.25" thickBot="1">
      <c r="A66" s="59" t="s">
        <v>84</v>
      </c>
      <c r="B66" s="59"/>
      <c r="C66" s="59"/>
      <c r="D66" s="59" t="s">
        <v>65</v>
      </c>
      <c r="E66" s="59"/>
      <c r="F66" s="20"/>
      <c r="G66" s="20"/>
      <c r="H66" s="20"/>
    </row>
    <row r="67" spans="1:8" ht="17.25" thickBot="1">
      <c r="A67" s="59" t="s">
        <v>85</v>
      </c>
      <c r="B67" s="59"/>
      <c r="C67" s="59"/>
      <c r="D67" s="59" t="s">
        <v>65</v>
      </c>
      <c r="E67" s="59"/>
      <c r="F67" s="20"/>
      <c r="G67" s="20"/>
      <c r="H67" s="20"/>
    </row>
    <row r="68" spans="1:8" ht="17.25" thickBot="1">
      <c r="A68" s="60" t="s">
        <v>86</v>
      </c>
      <c r="B68" s="60"/>
      <c r="C68" s="60"/>
      <c r="D68" s="59" t="s">
        <v>65</v>
      </c>
      <c r="E68" s="59"/>
      <c r="F68" s="20"/>
      <c r="G68" s="20"/>
      <c r="H68" s="20"/>
    </row>
    <row r="69" spans="1:8" ht="17.25" thickBot="1">
      <c r="A69" s="60" t="s">
        <v>87</v>
      </c>
      <c r="B69" s="60"/>
      <c r="C69" s="60"/>
      <c r="D69" s="59" t="s">
        <v>65</v>
      </c>
      <c r="E69" s="59"/>
      <c r="F69" s="20"/>
      <c r="G69" s="20"/>
      <c r="H69" s="20"/>
    </row>
    <row r="70" spans="1:8" ht="17.25" thickBot="1">
      <c r="A70" s="60" t="s">
        <v>88</v>
      </c>
      <c r="B70" s="60"/>
      <c r="C70" s="60"/>
      <c r="D70" s="58">
        <f>(E48-D72)*'[1]% для расчета 2018'!E6/100</f>
        <v>156290.70869647071</v>
      </c>
      <c r="E70" s="58"/>
      <c r="F70" s="20"/>
      <c r="G70" s="20"/>
      <c r="H70" s="20"/>
    </row>
    <row r="71" spans="1:8" ht="17.25" thickBot="1">
      <c r="A71" s="59" t="s">
        <v>89</v>
      </c>
      <c r="B71" s="59"/>
      <c r="C71" s="59"/>
      <c r="D71" s="59" t="s">
        <v>90</v>
      </c>
      <c r="E71" s="59"/>
      <c r="F71" s="20"/>
      <c r="G71" s="20"/>
      <c r="H71" s="20"/>
    </row>
    <row r="72" spans="1:8" ht="17.25" thickBot="1">
      <c r="A72" s="62" t="s">
        <v>91</v>
      </c>
      <c r="B72" s="62"/>
      <c r="C72" s="62"/>
      <c r="D72" s="63">
        <f>D73+D74</f>
        <v>358743.94524799997</v>
      </c>
      <c r="E72" s="63"/>
      <c r="F72" s="1"/>
      <c r="G72" s="1"/>
      <c r="H72" s="1"/>
    </row>
    <row r="73" spans="1:8" ht="17.25" thickBot="1">
      <c r="A73" s="59" t="s">
        <v>92</v>
      </c>
      <c r="B73" s="59"/>
      <c r="C73" s="59"/>
      <c r="D73" s="64">
        <f>(C26+C27+C28+C29)*1.8%</f>
        <v>81680.167367999995</v>
      </c>
      <c r="E73" s="65" t="s">
        <v>93</v>
      </c>
      <c r="F73" s="20"/>
      <c r="G73" s="20"/>
      <c r="H73" s="20"/>
    </row>
    <row r="74" spans="1:8" ht="17.25" thickBot="1">
      <c r="A74" s="59" t="s">
        <v>94</v>
      </c>
      <c r="B74" s="59"/>
      <c r="C74" s="59"/>
      <c r="D74" s="64">
        <f>B29*0.982</f>
        <v>277063.77787999995</v>
      </c>
      <c r="E74" s="65" t="s">
        <v>95</v>
      </c>
      <c r="F74" s="20"/>
      <c r="G74" s="20"/>
      <c r="H74" s="20"/>
    </row>
    <row r="75" spans="1:8" ht="16.5">
      <c r="A75" s="66"/>
      <c r="B75" s="66"/>
      <c r="C75" s="66"/>
      <c r="D75" s="67"/>
      <c r="E75" s="68"/>
      <c r="F75" s="20"/>
      <c r="G75" s="20"/>
      <c r="H75" s="20"/>
    </row>
    <row r="76" spans="1:8" ht="16.5">
      <c r="A76" s="69" t="s">
        <v>96</v>
      </c>
      <c r="B76" s="69"/>
      <c r="C76" s="69"/>
      <c r="D76" s="69"/>
      <c r="E76" s="69"/>
      <c r="F76" s="69"/>
      <c r="G76" s="20"/>
      <c r="H76" s="20"/>
    </row>
    <row r="77" spans="1:8" ht="17.25" thickBot="1">
      <c r="A77" s="20"/>
      <c r="B77" s="20"/>
      <c r="C77" s="20"/>
      <c r="D77" s="20"/>
      <c r="E77" s="20"/>
      <c r="F77" s="20"/>
      <c r="G77" s="20"/>
      <c r="H77" s="20"/>
    </row>
    <row r="78" spans="1:8" ht="50.25" thickBot="1">
      <c r="A78" s="17" t="s">
        <v>60</v>
      </c>
      <c r="B78" s="17"/>
      <c r="C78" s="18" t="s">
        <v>97</v>
      </c>
      <c r="D78" s="18" t="s">
        <v>98</v>
      </c>
      <c r="E78" s="17" t="s">
        <v>62</v>
      </c>
      <c r="F78" s="17"/>
      <c r="G78" s="20"/>
      <c r="H78" s="20"/>
    </row>
    <row r="79" spans="1:8" ht="33.75" thickBot="1">
      <c r="A79" s="70" t="s">
        <v>99</v>
      </c>
      <c r="B79" s="70"/>
      <c r="C79" s="71" t="s">
        <v>100</v>
      </c>
      <c r="D79" s="72">
        <v>11074.2</v>
      </c>
      <c r="E79" s="70" t="s">
        <v>101</v>
      </c>
      <c r="F79" s="70"/>
      <c r="G79" s="20"/>
      <c r="H79" s="20"/>
    </row>
    <row r="80" spans="1:8" ht="33.75" thickBot="1">
      <c r="A80" s="70" t="s">
        <v>102</v>
      </c>
      <c r="B80" s="70"/>
      <c r="C80" s="71" t="s">
        <v>103</v>
      </c>
      <c r="D80" s="72">
        <v>19939.400000000001</v>
      </c>
      <c r="E80" s="70" t="s">
        <v>101</v>
      </c>
      <c r="F80" s="70"/>
      <c r="G80" s="20"/>
      <c r="H80" s="20"/>
    </row>
    <row r="81" spans="1:8" ht="33.75" thickBot="1">
      <c r="A81" s="70" t="s">
        <v>104</v>
      </c>
      <c r="B81" s="70"/>
      <c r="C81" s="71" t="s">
        <v>105</v>
      </c>
      <c r="D81" s="72">
        <v>10842.56</v>
      </c>
      <c r="E81" s="70" t="s">
        <v>101</v>
      </c>
      <c r="F81" s="70"/>
      <c r="G81" s="20"/>
      <c r="H81" s="20"/>
    </row>
    <row r="82" spans="1:8" ht="33.75" thickBot="1">
      <c r="A82" s="70" t="s">
        <v>106</v>
      </c>
      <c r="B82" s="70"/>
      <c r="C82" s="71" t="s">
        <v>107</v>
      </c>
      <c r="D82" s="72">
        <v>991627.44</v>
      </c>
      <c r="E82" s="70" t="s">
        <v>101</v>
      </c>
      <c r="F82" s="70"/>
      <c r="G82" s="20"/>
      <c r="H82" s="20"/>
    </row>
    <row r="83" spans="1:8" ht="33.75" thickBot="1">
      <c r="A83" s="70" t="s">
        <v>104</v>
      </c>
      <c r="B83" s="70"/>
      <c r="C83" s="71" t="s">
        <v>108</v>
      </c>
      <c r="D83" s="72">
        <v>4769.17</v>
      </c>
      <c r="E83" s="70" t="s">
        <v>101</v>
      </c>
      <c r="F83" s="70"/>
      <c r="G83" s="20"/>
      <c r="H83" s="20"/>
    </row>
    <row r="84" spans="1:8" ht="33.75" thickBot="1">
      <c r="A84" s="70" t="s">
        <v>99</v>
      </c>
      <c r="B84" s="70"/>
      <c r="C84" s="71" t="s">
        <v>108</v>
      </c>
      <c r="D84" s="72">
        <v>10850.88</v>
      </c>
      <c r="E84" s="70" t="s">
        <v>101</v>
      </c>
      <c r="F84" s="70"/>
      <c r="G84" s="20"/>
      <c r="H84" s="20"/>
    </row>
    <row r="85" spans="1:8" ht="33.75" thickBot="1">
      <c r="A85" s="70" t="s">
        <v>99</v>
      </c>
      <c r="B85" s="70"/>
      <c r="C85" s="71" t="s">
        <v>108</v>
      </c>
      <c r="D85" s="72">
        <v>13531.36</v>
      </c>
      <c r="E85" s="70" t="s">
        <v>101</v>
      </c>
      <c r="F85" s="70"/>
      <c r="G85" s="20"/>
      <c r="H85" s="20"/>
    </row>
    <row r="86" spans="1:8" ht="33.75" thickBot="1">
      <c r="A86" s="70" t="s">
        <v>109</v>
      </c>
      <c r="B86" s="70"/>
      <c r="C86" s="71" t="s">
        <v>110</v>
      </c>
      <c r="D86" s="72">
        <v>7715.72</v>
      </c>
      <c r="E86" s="70" t="s">
        <v>101</v>
      </c>
      <c r="F86" s="70"/>
      <c r="G86" s="20"/>
      <c r="H86" s="20"/>
    </row>
    <row r="87" spans="1:8" ht="33.75" thickBot="1">
      <c r="A87" s="70" t="s">
        <v>111</v>
      </c>
      <c r="B87" s="70"/>
      <c r="C87" s="71" t="s">
        <v>112</v>
      </c>
      <c r="D87" s="72">
        <v>745125</v>
      </c>
      <c r="E87" s="70" t="s">
        <v>101</v>
      </c>
      <c r="F87" s="70"/>
      <c r="G87" s="20"/>
      <c r="H87" s="20"/>
    </row>
    <row r="88" spans="1:8" ht="33.75" thickBot="1">
      <c r="A88" s="70" t="s">
        <v>113</v>
      </c>
      <c r="B88" s="70"/>
      <c r="C88" s="71" t="s">
        <v>114</v>
      </c>
      <c r="D88" s="72">
        <v>1078130.51</v>
      </c>
      <c r="E88" s="70" t="s">
        <v>101</v>
      </c>
      <c r="F88" s="70"/>
      <c r="G88" s="20"/>
      <c r="H88" s="20"/>
    </row>
    <row r="89" spans="1:8" ht="33.75" thickBot="1">
      <c r="A89" s="70" t="s">
        <v>115</v>
      </c>
      <c r="B89" s="70"/>
      <c r="C89" s="71" t="s">
        <v>114</v>
      </c>
      <c r="D89" s="72">
        <v>386869.5</v>
      </c>
      <c r="E89" s="70" t="s">
        <v>101</v>
      </c>
      <c r="F89" s="70"/>
      <c r="G89" s="20"/>
      <c r="H89" s="20"/>
    </row>
    <row r="90" spans="1:8" ht="33.75" thickBot="1">
      <c r="A90" s="70" t="s">
        <v>116</v>
      </c>
      <c r="B90" s="70"/>
      <c r="C90" s="71" t="s">
        <v>114</v>
      </c>
      <c r="D90" s="72">
        <v>678746</v>
      </c>
      <c r="E90" s="70" t="s">
        <v>101</v>
      </c>
      <c r="F90" s="70"/>
      <c r="G90" s="20"/>
      <c r="H90" s="20"/>
    </row>
    <row r="91" spans="1:8" ht="33.75" thickBot="1">
      <c r="A91" s="70" t="s">
        <v>102</v>
      </c>
      <c r="B91" s="70"/>
      <c r="C91" s="71" t="s">
        <v>117</v>
      </c>
      <c r="D91" s="72">
        <v>1778.93</v>
      </c>
      <c r="E91" s="70" t="s">
        <v>118</v>
      </c>
      <c r="F91" s="70"/>
      <c r="G91" s="20"/>
      <c r="H91" s="20"/>
    </row>
    <row r="92" spans="1:8" ht="33.75" thickBot="1">
      <c r="A92" s="70" t="s">
        <v>119</v>
      </c>
      <c r="B92" s="70"/>
      <c r="C92" s="71" t="s">
        <v>117</v>
      </c>
      <c r="D92" s="72">
        <v>17166.400000000001</v>
      </c>
      <c r="E92" s="70" t="s">
        <v>101</v>
      </c>
      <c r="F92" s="70"/>
      <c r="G92" s="20"/>
      <c r="H92" s="20"/>
    </row>
    <row r="93" spans="1:8" ht="33.75" thickBot="1">
      <c r="A93" s="70" t="s">
        <v>120</v>
      </c>
      <c r="B93" s="70"/>
      <c r="C93" s="71" t="s">
        <v>114</v>
      </c>
      <c r="D93" s="72">
        <v>3371.68</v>
      </c>
      <c r="E93" s="70" t="s">
        <v>101</v>
      </c>
      <c r="F93" s="70"/>
      <c r="G93" s="20"/>
      <c r="H93" s="20"/>
    </row>
    <row r="94" spans="1:8" ht="33.75" thickBot="1">
      <c r="A94" s="70" t="s">
        <v>121</v>
      </c>
      <c r="B94" s="70"/>
      <c r="C94" s="71" t="s">
        <v>107</v>
      </c>
      <c r="D94" s="72">
        <v>11016.69</v>
      </c>
      <c r="E94" s="70" t="s">
        <v>101</v>
      </c>
      <c r="F94" s="70"/>
      <c r="G94" s="20"/>
      <c r="H94" s="20"/>
    </row>
    <row r="95" spans="1:8" ht="33.75" thickBot="1">
      <c r="A95" s="70" t="s">
        <v>120</v>
      </c>
      <c r="B95" s="70"/>
      <c r="C95" s="71" t="s">
        <v>107</v>
      </c>
      <c r="D95" s="72">
        <v>2897.22</v>
      </c>
      <c r="E95" s="70" t="s">
        <v>101</v>
      </c>
      <c r="F95" s="70"/>
      <c r="G95" s="20"/>
      <c r="H95" s="20"/>
    </row>
    <row r="96" spans="1:8" ht="33.75" thickBot="1">
      <c r="A96" s="70" t="s">
        <v>99</v>
      </c>
      <c r="B96" s="70"/>
      <c r="C96" s="71" t="s">
        <v>107</v>
      </c>
      <c r="D96" s="72">
        <v>12305.71</v>
      </c>
      <c r="E96" s="70" t="s">
        <v>101</v>
      </c>
      <c r="F96" s="70"/>
      <c r="G96" s="20"/>
      <c r="H96" s="20"/>
    </row>
    <row r="97" spans="1:8" ht="33.75" thickBot="1">
      <c r="A97" s="70" t="s">
        <v>99</v>
      </c>
      <c r="B97" s="70"/>
      <c r="C97" s="71" t="s">
        <v>107</v>
      </c>
      <c r="D97" s="72">
        <v>1681.07</v>
      </c>
      <c r="E97" s="70" t="s">
        <v>101</v>
      </c>
      <c r="F97" s="70"/>
      <c r="G97" s="20"/>
      <c r="H97" s="20"/>
    </row>
    <row r="98" spans="1:8" ht="17.25" thickBot="1">
      <c r="A98" s="73" t="s">
        <v>56</v>
      </c>
      <c r="B98" s="73"/>
      <c r="C98" s="74"/>
      <c r="D98" s="75">
        <f>SUM(D79:D97)</f>
        <v>4009439.4400000004</v>
      </c>
      <c r="E98" s="17"/>
      <c r="F98" s="17"/>
      <c r="G98" s="34"/>
      <c r="H98" s="34"/>
    </row>
    <row r="99" spans="1:8" ht="16.5">
      <c r="A99" s="20"/>
      <c r="B99" s="20"/>
      <c r="C99" s="20"/>
      <c r="D99" s="20"/>
      <c r="E99" s="20"/>
      <c r="F99" s="20"/>
      <c r="G99" s="20"/>
      <c r="H99" s="20"/>
    </row>
    <row r="100" spans="1:8" ht="16.5">
      <c r="A100" s="69" t="s">
        <v>122</v>
      </c>
      <c r="B100" s="69"/>
      <c r="C100" s="69"/>
      <c r="D100" s="69"/>
      <c r="E100" s="69"/>
      <c r="F100" s="69"/>
      <c r="G100" s="20"/>
      <c r="H100" s="20"/>
    </row>
    <row r="101" spans="1:8" ht="17.25" thickBot="1">
      <c r="A101" s="20"/>
      <c r="B101" s="20"/>
      <c r="C101" s="20"/>
      <c r="D101" s="20"/>
      <c r="E101" s="20"/>
      <c r="F101" s="20"/>
      <c r="G101" s="20"/>
      <c r="H101" s="20"/>
    </row>
    <row r="102" spans="1:8" ht="66.75" thickBot="1">
      <c r="A102" s="76" t="s">
        <v>60</v>
      </c>
      <c r="B102" s="77"/>
      <c r="C102" s="78" t="s">
        <v>97</v>
      </c>
      <c r="D102" s="78" t="s">
        <v>98</v>
      </c>
      <c r="E102" s="79" t="s">
        <v>62</v>
      </c>
      <c r="F102" s="20"/>
      <c r="G102" s="20"/>
      <c r="H102" s="20"/>
    </row>
    <row r="103" spans="1:8" ht="17.25" thickBot="1">
      <c r="A103" s="80" t="s">
        <v>123</v>
      </c>
      <c r="B103" s="81"/>
      <c r="C103" s="82"/>
      <c r="D103" s="83"/>
      <c r="E103" s="79"/>
      <c r="F103" s="20"/>
      <c r="G103" s="20"/>
      <c r="H103" s="20"/>
    </row>
    <row r="104" spans="1:8" ht="16.5">
      <c r="A104" s="20"/>
      <c r="B104" s="84"/>
      <c r="C104" s="84"/>
      <c r="D104" s="85"/>
      <c r="E104" s="20"/>
      <c r="F104" s="20"/>
      <c r="G104" s="20"/>
      <c r="H104" s="20"/>
    </row>
    <row r="105" spans="1:8" ht="16.5">
      <c r="A105" s="69" t="s">
        <v>124</v>
      </c>
      <c r="B105" s="69"/>
      <c r="C105" s="69"/>
      <c r="D105" s="69"/>
      <c r="E105" s="69"/>
      <c r="F105" s="69"/>
      <c r="G105" s="20"/>
      <c r="H105" s="20"/>
    </row>
    <row r="106" spans="1:8" ht="33">
      <c r="A106" s="20"/>
      <c r="B106" s="20"/>
      <c r="C106" s="20"/>
      <c r="D106" s="20"/>
      <c r="E106" s="20" t="s">
        <v>98</v>
      </c>
      <c r="F106" s="20"/>
      <c r="G106" s="20"/>
      <c r="H106" s="20"/>
    </row>
    <row r="107" spans="1:8" ht="16.5">
      <c r="A107" s="33" t="s">
        <v>125</v>
      </c>
      <c r="B107" s="33"/>
      <c r="C107" s="20"/>
      <c r="D107" s="20"/>
      <c r="E107" s="20"/>
      <c r="F107" s="20"/>
      <c r="G107" s="20"/>
      <c r="H107" s="20"/>
    </row>
    <row r="108" spans="1:8" ht="16.5">
      <c r="A108" s="33" t="s">
        <v>126</v>
      </c>
      <c r="B108" s="33"/>
      <c r="C108" s="20"/>
      <c r="D108" s="20"/>
      <c r="E108" s="32">
        <f>D74</f>
        <v>277063.77787999995</v>
      </c>
      <c r="F108" s="20"/>
      <c r="G108" s="20"/>
      <c r="H108" s="20"/>
    </row>
    <row r="109" spans="1:8" ht="16.5">
      <c r="A109" s="86" t="s">
        <v>127</v>
      </c>
      <c r="B109" s="86"/>
      <c r="C109" s="20"/>
      <c r="D109" s="20"/>
      <c r="E109" s="32">
        <f>C42*0.1</f>
        <v>2200.586976518955</v>
      </c>
      <c r="F109" s="20"/>
      <c r="G109" s="20"/>
      <c r="H109" s="20"/>
    </row>
    <row r="110" spans="1:8" ht="16.5">
      <c r="A110" s="20"/>
      <c r="B110" s="20"/>
      <c r="C110" s="20"/>
      <c r="D110" s="20"/>
      <c r="E110" s="20"/>
      <c r="F110" s="20"/>
      <c r="G110" s="20"/>
      <c r="H110" s="20"/>
    </row>
    <row r="111" spans="1:8" ht="16.5">
      <c r="A111" s="20"/>
      <c r="B111" s="20"/>
      <c r="C111" s="20"/>
      <c r="D111" s="20"/>
      <c r="E111" s="20"/>
      <c r="F111" s="20"/>
      <c r="G111" s="20"/>
      <c r="H111" s="20"/>
    </row>
    <row r="112" spans="1:8" ht="16.5">
      <c r="A112" s="20"/>
      <c r="B112" s="20"/>
      <c r="C112" s="20"/>
      <c r="D112" s="20"/>
      <c r="E112" s="20"/>
      <c r="F112" s="20"/>
      <c r="G112" s="20"/>
      <c r="H112" s="20"/>
    </row>
    <row r="113" spans="1:8" ht="33">
      <c r="A113" s="33" t="s">
        <v>128</v>
      </c>
      <c r="B113" s="33"/>
      <c r="C113" s="33"/>
      <c r="D113" s="87"/>
      <c r="E113" s="20"/>
      <c r="F113" s="20" t="s">
        <v>129</v>
      </c>
      <c r="G113" s="20"/>
      <c r="H113" s="20"/>
    </row>
    <row r="114" spans="1:8" ht="16.5">
      <c r="A114" s="20"/>
      <c r="B114" s="20"/>
      <c r="C114" s="20"/>
      <c r="D114" s="20"/>
      <c r="E114" s="20"/>
      <c r="F114" s="20"/>
      <c r="G114" s="20"/>
      <c r="H114" s="20"/>
    </row>
    <row r="115" spans="1:8" ht="16.5">
      <c r="A115" s="20"/>
      <c r="B115" s="20"/>
      <c r="C115" s="20"/>
      <c r="D115" s="20"/>
      <c r="E115" s="20"/>
      <c r="F115" s="20"/>
      <c r="G115" s="20"/>
      <c r="H115" s="20"/>
    </row>
    <row r="116" spans="1:8" ht="16.5">
      <c r="A116" s="20"/>
      <c r="B116" s="20"/>
      <c r="C116" s="20"/>
      <c r="D116" s="20"/>
      <c r="E116" s="20"/>
      <c r="F116" s="20"/>
      <c r="G116" s="20"/>
      <c r="H116" s="20"/>
    </row>
    <row r="117" spans="1:8" ht="16.5">
      <c r="A117" s="20" t="s">
        <v>130</v>
      </c>
      <c r="B117" s="20"/>
      <c r="C117" s="20"/>
      <c r="D117" s="20"/>
      <c r="E117" s="20"/>
      <c r="F117" s="20"/>
      <c r="G117" s="20"/>
      <c r="H117" s="20"/>
    </row>
    <row r="118" spans="1:8" ht="16.5">
      <c r="A118" s="20"/>
      <c r="B118" s="20"/>
      <c r="C118" s="20"/>
      <c r="D118" s="20"/>
      <c r="E118" s="20"/>
      <c r="F118" s="20"/>
      <c r="G118" s="20"/>
      <c r="H118" s="20"/>
    </row>
    <row r="119" spans="1:8" ht="16.5">
      <c r="A119" s="20" t="s">
        <v>131</v>
      </c>
      <c r="B119" s="20"/>
      <c r="C119" s="20"/>
      <c r="D119" s="20"/>
      <c r="E119" s="20"/>
      <c r="F119" s="20"/>
      <c r="G119" s="20"/>
      <c r="H119" s="20"/>
    </row>
  </sheetData>
  <mergeCells count="107">
    <mergeCell ref="A107:B107"/>
    <mergeCell ref="A108:B108"/>
    <mergeCell ref="A113:C113"/>
    <mergeCell ref="A98:B98"/>
    <mergeCell ref="E98:F98"/>
    <mergeCell ref="A100:F100"/>
    <mergeCell ref="A102:B102"/>
    <mergeCell ref="A103:B103"/>
    <mergeCell ref="A105:F105"/>
    <mergeCell ref="A95:B95"/>
    <mergeCell ref="E95:F95"/>
    <mergeCell ref="A96:B96"/>
    <mergeCell ref="E96:F96"/>
    <mergeCell ref="A97:B97"/>
    <mergeCell ref="E97:F97"/>
    <mergeCell ref="A92:B92"/>
    <mergeCell ref="E92:F92"/>
    <mergeCell ref="A93:B93"/>
    <mergeCell ref="E93:F93"/>
    <mergeCell ref="A94:B94"/>
    <mergeCell ref="E94:F94"/>
    <mergeCell ref="A89:B89"/>
    <mergeCell ref="E89:F89"/>
    <mergeCell ref="A90:B90"/>
    <mergeCell ref="E90:F90"/>
    <mergeCell ref="A91:B91"/>
    <mergeCell ref="E91:F91"/>
    <mergeCell ref="A86:B86"/>
    <mergeCell ref="E86:F86"/>
    <mergeCell ref="A87:B87"/>
    <mergeCell ref="E87:F87"/>
    <mergeCell ref="A88:B88"/>
    <mergeCell ref="E88:F88"/>
    <mergeCell ref="A83:B83"/>
    <mergeCell ref="E83:F83"/>
    <mergeCell ref="A84:B84"/>
    <mergeCell ref="E84:F84"/>
    <mergeCell ref="A85:B85"/>
    <mergeCell ref="E85:F85"/>
    <mergeCell ref="A80:B80"/>
    <mergeCell ref="E80:F80"/>
    <mergeCell ref="A81:B81"/>
    <mergeCell ref="E81:F81"/>
    <mergeCell ref="A82:B82"/>
    <mergeCell ref="E82:F82"/>
    <mergeCell ref="A73:C73"/>
    <mergeCell ref="A74:C74"/>
    <mergeCell ref="A76:F76"/>
    <mergeCell ref="A78:B78"/>
    <mergeCell ref="E78:F78"/>
    <mergeCell ref="A79:B79"/>
    <mergeCell ref="E79:F79"/>
    <mergeCell ref="A70:C70"/>
    <mergeCell ref="D70:E70"/>
    <mergeCell ref="A71:C71"/>
    <mergeCell ref="D71:E71"/>
    <mergeCell ref="A72:C72"/>
    <mergeCell ref="D72:E72"/>
    <mergeCell ref="A67:C67"/>
    <mergeCell ref="D67:E67"/>
    <mergeCell ref="A68:C68"/>
    <mergeCell ref="D68:E68"/>
    <mergeCell ref="A69:C69"/>
    <mergeCell ref="D69:E69"/>
    <mergeCell ref="A63:C63"/>
    <mergeCell ref="D63:E63"/>
    <mergeCell ref="A64:C65"/>
    <mergeCell ref="D64:E65"/>
    <mergeCell ref="A66:C66"/>
    <mergeCell ref="D66:E66"/>
    <mergeCell ref="A60:C60"/>
    <mergeCell ref="D60:E60"/>
    <mergeCell ref="A61:C61"/>
    <mergeCell ref="D61:E61"/>
    <mergeCell ref="A62:C62"/>
    <mergeCell ref="D62:E62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E30:F30"/>
    <mergeCell ref="G30:H30"/>
    <mergeCell ref="A32:G32"/>
    <mergeCell ref="A44:G44"/>
    <mergeCell ref="A46:E46"/>
    <mergeCell ref="A50:C50"/>
    <mergeCell ref="A2:G2"/>
    <mergeCell ref="A3:G3"/>
    <mergeCell ref="A4:G4"/>
    <mergeCell ref="A5:G5"/>
    <mergeCell ref="A21:G21"/>
    <mergeCell ref="A24:A25"/>
    <mergeCell ref="D24:E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2019-03-20T08:41:46Z</dcterms:modified>
</cp:coreProperties>
</file>